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828" activeTab="0"/>
  </bookViews>
  <sheets>
    <sheet name="Spiral Calculator" sheetId="1" r:id="rId1"/>
  </sheets>
  <definedNames>
    <definedName name="TABLE" localSheetId="0">'Spiral Calculator'!$A$59:$B$72</definedName>
    <definedName name="TABLE_2" localSheetId="0">'Spiral Calculator'!$A$59:$B$72</definedName>
  </definedNames>
  <calcPr fullCalcOnLoad="1"/>
</workbook>
</file>

<file path=xl/sharedStrings.xml><?xml version="1.0" encoding="utf-8"?>
<sst xmlns="http://schemas.openxmlformats.org/spreadsheetml/2006/main" count="76" uniqueCount="62">
  <si>
    <t>in.</t>
  </si>
  <si>
    <t>deg.</t>
  </si>
  <si>
    <r>
      <t xml:space="preserve">Circular Curve Radius,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</si>
  <si>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r>
      <t xml:space="preserve">Spiral Easement Length, 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</si>
  <si>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 xml:space="preserve">Spiral Angle, </t>
    </r>
    <r>
      <rPr>
        <i/>
        <sz val="10"/>
        <rFont val="Symbol"/>
        <family val="1"/>
      </rPr>
      <t>D</t>
    </r>
    <r>
      <rPr>
        <sz val="10"/>
        <rFont val="Arial"/>
        <family val="0"/>
      </rPr>
      <t xml:space="preserve"> =</t>
    </r>
  </si>
  <si>
    <r>
      <t xml:space="preserve">P.C. Offset from Tangent, </t>
    </r>
    <r>
      <rPr>
        <i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</si>
  <si>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r>
      <t xml:space="preserve">P.C. Distance from T.S.,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</si>
  <si>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S.C.</t>
  </si>
  <si>
    <t>T.S.</t>
  </si>
  <si>
    <t>Tenth</t>
  </si>
  <si>
    <t>Point</t>
  </si>
  <si>
    <t>Length</t>
  </si>
  <si>
    <t>Along</t>
  </si>
  <si>
    <t>Spiral,</t>
  </si>
  <si>
    <t>L</t>
  </si>
  <si>
    <t>Tangent,</t>
  </si>
  <si>
    <t>x</t>
  </si>
  <si>
    <t>Offset</t>
  </si>
  <si>
    <t>From</t>
  </si>
  <si>
    <t>y</t>
  </si>
  <si>
    <t>(in.)</t>
  </si>
  <si>
    <r>
      <t xml:space="preserve">S.C. Offset from Tangent, 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</si>
  <si>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 xml:space="preserve">S.C. Distance from T.S.,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</si>
  <si>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Δ</t>
  </si>
  <si>
    <t>A</t>
  </si>
  <si>
    <t>o</t>
  </si>
  <si>
    <t>R</t>
  </si>
  <si>
    <t>Point of start of circular curve</t>
  </si>
  <si>
    <t>Central angle of spiral</t>
  </si>
  <si>
    <t>Tangent Offset of PC</t>
  </si>
  <si>
    <t>Radius of circular curve</t>
  </si>
  <si>
    <t>Tangent offset to any point on spiral</t>
  </si>
  <si>
    <t>Tangent offset of SC</t>
  </si>
  <si>
    <t>Point of change from tangent to spiral</t>
  </si>
  <si>
    <t>Point of change from spiral to curve</t>
  </si>
  <si>
    <r>
      <t>L</t>
    </r>
    <r>
      <rPr>
        <i/>
        <vertAlign val="subscript"/>
        <sz val="8"/>
        <rFont val="Arial"/>
        <family val="2"/>
      </rPr>
      <t>c</t>
    </r>
  </si>
  <si>
    <r>
      <t>L</t>
    </r>
    <r>
      <rPr>
        <i/>
        <vertAlign val="subscript"/>
        <sz val="8"/>
        <rFont val="Arial"/>
        <family val="2"/>
      </rPr>
      <t>s</t>
    </r>
  </si>
  <si>
    <r>
      <t>x</t>
    </r>
    <r>
      <rPr>
        <i/>
        <vertAlign val="subscript"/>
        <sz val="8"/>
        <rFont val="Arial"/>
        <family val="2"/>
      </rPr>
      <t>o</t>
    </r>
  </si>
  <si>
    <r>
      <t>x</t>
    </r>
    <r>
      <rPr>
        <i/>
        <vertAlign val="subscript"/>
        <sz val="8"/>
        <rFont val="Arial"/>
        <family val="2"/>
      </rPr>
      <t>s</t>
    </r>
  </si>
  <si>
    <r>
      <t>y</t>
    </r>
    <r>
      <rPr>
        <i/>
        <vertAlign val="subscript"/>
        <sz val="8"/>
        <rFont val="Arial"/>
        <family val="2"/>
      </rPr>
      <t>s</t>
    </r>
  </si>
  <si>
    <t>Deflection angle off tangent from TS to SC</t>
  </si>
  <si>
    <t>Length of spiral chord from TS to SC</t>
  </si>
  <si>
    <t>Total Length of spiral from TS to SC</t>
  </si>
  <si>
    <t>Tangent distance from TS to any point on spiral</t>
  </si>
  <si>
    <t>Tangent distance from TS to PC</t>
  </si>
  <si>
    <t>Tangent distance from TS to SC</t>
  </si>
  <si>
    <t>Notation</t>
  </si>
  <si>
    <t>Fundamental Properties of the Spiral</t>
  </si>
  <si>
    <t xml:space="preserve">• The degree of curve varies proportionately from 0° (tangent) to the degree of the circular curve along the length of the spiral. </t>
  </si>
  <si>
    <t xml:space="preserve">• The tangent offset of any point on the spiral is approximately proportional to the cube of the distance along the spiral. </t>
  </si>
  <si>
    <t xml:space="preserve">• The tangent offset of the point of curve, PC, is twice the offset of the spiral's midpoint. </t>
  </si>
  <si>
    <r>
      <t>Manual for Railway Engineering</t>
    </r>
    <r>
      <rPr>
        <sz val="8"/>
        <rFont val="Arial"/>
        <family val="2"/>
      </rPr>
      <t>, Ch. 5, Pt. 3.</t>
    </r>
  </si>
  <si>
    <t>Based on the American Railway Engineering Association's</t>
  </si>
  <si>
    <t>Curve Geometry</t>
  </si>
  <si>
    <t>Spiral Easement Properties</t>
  </si>
  <si>
    <t>Spiral Offsets from Tangent for</t>
  </si>
  <si>
    <t>Tenth-Points along the Spiral</t>
  </si>
  <si>
    <r>
      <t xml:space="preserve">• The length of the spiral is exactly twice the length of the circular curve for the same central angle, </t>
    </r>
    <r>
      <rPr>
        <sz val="8"/>
        <rFont val="Symbol"/>
        <family val="1"/>
      </rPr>
      <t>D</t>
    </r>
    <r>
      <rPr>
        <sz val="8"/>
        <rFont val="Arial"/>
        <family val="2"/>
      </rPr>
      <t xml:space="preserve">. </t>
    </r>
  </si>
  <si>
    <t>P.C.</t>
  </si>
  <si>
    <t>Copyright © 2001 by Daniel N. O'Connor</t>
  </si>
  <si>
    <t>http://www.mostgraveconcern.com/jgl/</t>
  </si>
  <si>
    <t>SPIRAL EASEMENT CURVE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</si>
</sst>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2" fillId="0" borderId="0" xfId="2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85725</xdr:rowOff>
    </xdr:from>
    <xdr:to>
      <xdr:col>9</xdr:col>
      <xdr:colOff>581025</xdr:colOff>
      <xdr:row>17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04800"/>
          <a:ext cx="3200400" cy="2200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tgraveconcern.com/jg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workbookViewId="0" topLeftCell="A1">
      <selection activeCell="D28" sqref="D28"/>
    </sheetView>
  </sheetViews>
  <sheetFormatPr defaultColWidth="9.140625" defaultRowHeight="12.75"/>
  <sheetData>
    <row r="1" s="25" customFormat="1" ht="17.25">
      <c r="A1" s="27" t="s">
        <v>61</v>
      </c>
    </row>
    <row r="2" spans="1:10" s="25" customFormat="1" ht="10.5" customHeight="1">
      <c r="A2" s="26" t="s">
        <v>52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5" customFormat="1" ht="10.5" customHeight="1">
      <c r="A3" s="29" t="s">
        <v>51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5" customFormat="1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25" customFormat="1" ht="12.75" customHeight="1">
      <c r="A5" s="28" t="s">
        <v>46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25" customFormat="1" ht="10.5" customHeight="1">
      <c r="A6" s="23" t="s">
        <v>8</v>
      </c>
      <c r="B6" s="20" t="s">
        <v>33</v>
      </c>
      <c r="C6" s="24"/>
      <c r="D6" s="24"/>
      <c r="E6" s="24"/>
      <c r="F6" s="24"/>
      <c r="G6" s="24"/>
      <c r="H6" s="24"/>
      <c r="I6" s="24"/>
      <c r="J6" s="24"/>
    </row>
    <row r="7" spans="1:10" s="25" customFormat="1" ht="10.5" customHeight="1">
      <c r="A7" s="23" t="s">
        <v>7</v>
      </c>
      <c r="B7" s="20" t="s">
        <v>34</v>
      </c>
      <c r="C7" s="24"/>
      <c r="D7" s="24"/>
      <c r="E7" s="24"/>
      <c r="F7" s="24"/>
      <c r="G7" s="24"/>
      <c r="H7" s="24"/>
      <c r="I7" s="24"/>
      <c r="J7" s="24"/>
    </row>
    <row r="8" spans="1:10" s="25" customFormat="1" ht="10.5" customHeight="1">
      <c r="A8" s="23" t="s">
        <v>58</v>
      </c>
      <c r="B8" s="20" t="s">
        <v>27</v>
      </c>
      <c r="C8" s="24"/>
      <c r="D8" s="24"/>
      <c r="E8" s="24"/>
      <c r="F8" s="24"/>
      <c r="G8" s="24"/>
      <c r="H8" s="24"/>
      <c r="I8" s="24"/>
      <c r="J8" s="24"/>
    </row>
    <row r="9" spans="1:10" s="25" customFormat="1" ht="10.5" customHeight="1">
      <c r="A9" s="23" t="s">
        <v>23</v>
      </c>
      <c r="B9" s="20" t="s">
        <v>28</v>
      </c>
      <c r="C9" s="24"/>
      <c r="D9" s="24"/>
      <c r="E9" s="24"/>
      <c r="F9" s="24"/>
      <c r="G9" s="24"/>
      <c r="H9" s="24"/>
      <c r="I9" s="24"/>
      <c r="J9" s="24"/>
    </row>
    <row r="10" spans="1:10" s="25" customFormat="1" ht="10.5" customHeight="1">
      <c r="A10" s="22" t="s">
        <v>24</v>
      </c>
      <c r="B10" s="20" t="s">
        <v>40</v>
      </c>
      <c r="C10" s="24"/>
      <c r="D10" s="24"/>
      <c r="E10" s="24"/>
      <c r="F10" s="24"/>
      <c r="G10" s="24"/>
      <c r="H10" s="24"/>
      <c r="I10" s="24"/>
      <c r="J10" s="24"/>
    </row>
    <row r="11" spans="1:10" s="25" customFormat="1" ht="10.5" customHeight="1">
      <c r="A11" s="22" t="s">
        <v>35</v>
      </c>
      <c r="B11" s="20" t="s">
        <v>41</v>
      </c>
      <c r="C11" s="24"/>
      <c r="D11" s="24"/>
      <c r="E11" s="24"/>
      <c r="F11" s="24"/>
      <c r="G11" s="24"/>
      <c r="H11" s="24"/>
      <c r="I11" s="24"/>
      <c r="J11" s="24"/>
    </row>
    <row r="12" spans="1:10" s="25" customFormat="1" ht="10.5" customHeight="1">
      <c r="A12" s="22" t="s">
        <v>36</v>
      </c>
      <c r="B12" s="20" t="s">
        <v>42</v>
      </c>
      <c r="C12" s="24"/>
      <c r="D12" s="24"/>
      <c r="E12" s="24"/>
      <c r="F12" s="24"/>
      <c r="G12" s="24"/>
      <c r="H12" s="24"/>
      <c r="I12" s="24"/>
      <c r="J12" s="24"/>
    </row>
    <row r="13" spans="1:10" s="25" customFormat="1" ht="10.5" customHeight="1">
      <c r="A13" s="22" t="s">
        <v>25</v>
      </c>
      <c r="B13" s="20" t="s">
        <v>29</v>
      </c>
      <c r="C13" s="24"/>
      <c r="D13" s="24"/>
      <c r="E13" s="24"/>
      <c r="F13" s="24"/>
      <c r="G13" s="24"/>
      <c r="H13" s="24"/>
      <c r="I13" s="24"/>
      <c r="J13" s="24"/>
    </row>
    <row r="14" spans="1:10" s="25" customFormat="1" ht="10.5" customHeight="1">
      <c r="A14" s="22" t="s">
        <v>26</v>
      </c>
      <c r="B14" s="20" t="s">
        <v>30</v>
      </c>
      <c r="C14" s="24"/>
      <c r="D14" s="24"/>
      <c r="E14" s="24"/>
      <c r="F14" s="24"/>
      <c r="G14" s="24"/>
      <c r="H14" s="24"/>
      <c r="I14" s="24"/>
      <c r="J14" s="24"/>
    </row>
    <row r="15" spans="1:10" s="25" customFormat="1" ht="10.5" customHeight="1">
      <c r="A15" s="22" t="s">
        <v>16</v>
      </c>
      <c r="B15" s="20" t="s">
        <v>43</v>
      </c>
      <c r="C15" s="24"/>
      <c r="D15" s="24"/>
      <c r="E15" s="24"/>
      <c r="F15" s="24"/>
      <c r="G15" s="24"/>
      <c r="H15" s="24"/>
      <c r="I15" s="24"/>
      <c r="J15" s="24"/>
    </row>
    <row r="16" spans="1:10" s="25" customFormat="1" ht="10.5" customHeight="1">
      <c r="A16" s="22" t="s">
        <v>37</v>
      </c>
      <c r="B16" s="20" t="s">
        <v>44</v>
      </c>
      <c r="C16" s="24"/>
      <c r="D16" s="24"/>
      <c r="E16" s="24"/>
      <c r="F16" s="24"/>
      <c r="G16" s="24"/>
      <c r="H16" s="24"/>
      <c r="I16" s="24"/>
      <c r="J16" s="24"/>
    </row>
    <row r="17" spans="1:10" s="25" customFormat="1" ht="10.5" customHeight="1">
      <c r="A17" s="22" t="s">
        <v>38</v>
      </c>
      <c r="B17" s="20" t="s">
        <v>45</v>
      </c>
      <c r="C17" s="24"/>
      <c r="D17" s="24"/>
      <c r="E17" s="24"/>
      <c r="F17" s="24"/>
      <c r="G17" s="24"/>
      <c r="H17" s="24"/>
      <c r="I17" s="24"/>
      <c r="J17" s="24"/>
    </row>
    <row r="18" spans="1:10" s="25" customFormat="1" ht="10.5" customHeight="1">
      <c r="A18" s="22" t="s">
        <v>19</v>
      </c>
      <c r="B18" s="20" t="s">
        <v>31</v>
      </c>
      <c r="C18" s="24"/>
      <c r="D18" s="24"/>
      <c r="E18" s="24"/>
      <c r="F18" s="24"/>
      <c r="G18" s="24"/>
      <c r="H18" s="24"/>
      <c r="I18" s="24"/>
      <c r="J18" s="24"/>
    </row>
    <row r="19" spans="1:10" s="25" customFormat="1" ht="10.5" customHeight="1">
      <c r="A19" s="22" t="s">
        <v>39</v>
      </c>
      <c r="B19" s="20" t="s">
        <v>32</v>
      </c>
      <c r="C19" s="24"/>
      <c r="D19" s="24"/>
      <c r="E19" s="24"/>
      <c r="F19" s="24"/>
      <c r="G19" s="24"/>
      <c r="H19" s="24"/>
      <c r="I19" s="24"/>
      <c r="J19" s="24"/>
    </row>
    <row r="20" spans="1:10" s="25" customFormat="1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s="1" customFormat="1" ht="12.75" customHeight="1">
      <c r="A21" s="28" t="s">
        <v>47</v>
      </c>
      <c r="B21" s="24"/>
      <c r="C21" s="24"/>
      <c r="D21" s="24"/>
      <c r="E21" s="24"/>
      <c r="F21" s="24"/>
      <c r="G21" s="24"/>
      <c r="H21" s="24"/>
      <c r="I21" s="24"/>
      <c r="J21" s="24"/>
    </row>
    <row r="22" s="26" customFormat="1" ht="10.5" customHeight="1">
      <c r="A22" s="26" t="s">
        <v>48</v>
      </c>
    </row>
    <row r="23" s="26" customFormat="1" ht="10.5" customHeight="1">
      <c r="A23" s="26" t="s">
        <v>57</v>
      </c>
    </row>
    <row r="24" s="26" customFormat="1" ht="10.5" customHeight="1">
      <c r="A24" s="26" t="s">
        <v>49</v>
      </c>
    </row>
    <row r="25" s="26" customFormat="1" ht="10.5" customHeight="1">
      <c r="A25" s="26" t="s">
        <v>50</v>
      </c>
    </row>
    <row r="26" spans="2:10" s="1" customFormat="1" ht="12.75" customHeight="1"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" customFormat="1" ht="12.75" customHeight="1">
      <c r="A27" s="28" t="s">
        <v>53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3:5" s="1" customFormat="1" ht="15.75" customHeight="1">
      <c r="C28" s="2" t="s">
        <v>2</v>
      </c>
      <c r="D28" s="32">
        <v>24</v>
      </c>
      <c r="E28" s="1" t="s">
        <v>0</v>
      </c>
    </row>
    <row r="29" spans="3:5" s="1" customFormat="1" ht="15.75" customHeight="1">
      <c r="C29" s="2" t="s">
        <v>3</v>
      </c>
      <c r="D29" s="32">
        <v>16</v>
      </c>
      <c r="E29" s="1" t="s">
        <v>0</v>
      </c>
    </row>
    <row r="30" spans="3:4" s="1" customFormat="1" ht="15.75" customHeight="1">
      <c r="C30" s="2"/>
      <c r="D30" s="3"/>
    </row>
    <row r="31" spans="1:3" s="1" customFormat="1" ht="15.75" customHeight="1">
      <c r="A31" s="28" t="s">
        <v>54</v>
      </c>
      <c r="C31" s="2"/>
    </row>
    <row r="32" spans="3:5" s="1" customFormat="1" ht="15.75" customHeight="1">
      <c r="C32" s="2" t="s">
        <v>4</v>
      </c>
      <c r="D32" s="30">
        <f>$D$29/(2*$D$28)*180/PI()</f>
        <v>19.098593171027442</v>
      </c>
      <c r="E32" s="1" t="s">
        <v>1</v>
      </c>
    </row>
    <row r="33" spans="3:5" s="1" customFormat="1" ht="15.75" customHeight="1">
      <c r="C33" s="2" t="s">
        <v>6</v>
      </c>
      <c r="D33" s="30">
        <f>$D$29/2-$D$29^3/(240*$D$28^2)</f>
        <v>7.970370370370371</v>
      </c>
      <c r="E33" s="1" t="s">
        <v>0</v>
      </c>
    </row>
    <row r="34" spans="3:5" s="1" customFormat="1" ht="15.75" customHeight="1">
      <c r="C34" s="2" t="s">
        <v>5</v>
      </c>
      <c r="D34" s="17">
        <f>$D$29^2/(24*$D$28)</f>
        <v>0.4444444444444444</v>
      </c>
      <c r="E34" s="1" t="s">
        <v>0</v>
      </c>
    </row>
    <row r="35" spans="3:5" s="1" customFormat="1" ht="15.75" customHeight="1">
      <c r="C35" s="2" t="s">
        <v>22</v>
      </c>
      <c r="D35" s="30">
        <f>$D$29-$D$29^3/(40*$D$28^2)</f>
        <v>15.822222222222223</v>
      </c>
      <c r="E35" s="1" t="s">
        <v>0</v>
      </c>
    </row>
    <row r="36" spans="3:5" s="1" customFormat="1" ht="15.75" customHeight="1">
      <c r="C36" s="2" t="s">
        <v>21</v>
      </c>
      <c r="D36" s="17">
        <f>$D$29^2/(6*$D$28)-$D$29^4/(336*$D$28^3)</f>
        <v>1.763668430335097</v>
      </c>
      <c r="E36" s="1" t="s">
        <v>0</v>
      </c>
    </row>
    <row r="37" spans="3:4" s="1" customFormat="1" ht="15.75" customHeight="1">
      <c r="C37" s="2"/>
      <c r="D37" s="4"/>
    </row>
    <row r="38" spans="1:4" s="1" customFormat="1" ht="12.75">
      <c r="A38" s="15" t="s">
        <v>55</v>
      </c>
      <c r="B38" s="15"/>
      <c r="C38" s="16"/>
      <c r="D38" s="17"/>
    </row>
    <row r="39" spans="1:4" s="1" customFormat="1" ht="15.75" customHeight="1">
      <c r="A39" s="15" t="s">
        <v>56</v>
      </c>
      <c r="B39" s="15"/>
      <c r="C39" s="16"/>
      <c r="D39" s="17"/>
    </row>
    <row r="40" spans="1:4" s="1" customFormat="1" ht="15.75" customHeight="1">
      <c r="A40" s="5"/>
      <c r="B40" s="5" t="s">
        <v>11</v>
      </c>
      <c r="C40" s="5" t="s">
        <v>11</v>
      </c>
      <c r="D40" s="6" t="s">
        <v>17</v>
      </c>
    </row>
    <row r="41" spans="1:4" s="1" customFormat="1" ht="12.75">
      <c r="A41" s="7"/>
      <c r="B41" s="7" t="s">
        <v>12</v>
      </c>
      <c r="C41" s="7" t="s">
        <v>12</v>
      </c>
      <c r="D41" s="7" t="s">
        <v>18</v>
      </c>
    </row>
    <row r="42" spans="1:4" s="1" customFormat="1" ht="12.75">
      <c r="A42" s="7" t="s">
        <v>9</v>
      </c>
      <c r="B42" s="7" t="s">
        <v>13</v>
      </c>
      <c r="C42" s="7" t="s">
        <v>15</v>
      </c>
      <c r="D42" s="7" t="s">
        <v>15</v>
      </c>
    </row>
    <row r="43" spans="1:4" s="1" customFormat="1" ht="12.75">
      <c r="A43" s="7" t="s">
        <v>10</v>
      </c>
      <c r="B43" s="8" t="s">
        <v>14</v>
      </c>
      <c r="C43" s="8" t="s">
        <v>16</v>
      </c>
      <c r="D43" s="8" t="s">
        <v>19</v>
      </c>
    </row>
    <row r="44" spans="1:4" s="1" customFormat="1" ht="15.75" customHeight="1" thickBot="1">
      <c r="A44" s="9"/>
      <c r="B44" s="9" t="s">
        <v>20</v>
      </c>
      <c r="C44" s="9" t="s">
        <v>20</v>
      </c>
      <c r="D44" s="9" t="s">
        <v>20</v>
      </c>
    </row>
    <row r="45" spans="1:8" s="1" customFormat="1" ht="15.75" customHeight="1">
      <c r="A45" s="10" t="s">
        <v>8</v>
      </c>
      <c r="B45" s="11">
        <v>0</v>
      </c>
      <c r="C45" s="11">
        <v>0</v>
      </c>
      <c r="D45" s="11">
        <v>0</v>
      </c>
      <c r="F45" s="4"/>
      <c r="G45" s="4"/>
      <c r="H45" s="4"/>
    </row>
    <row r="46" spans="1:8" s="1" customFormat="1" ht="15.75" customHeight="1">
      <c r="A46" s="12">
        <v>1</v>
      </c>
      <c r="B46" s="13">
        <f>B45+$D$29/10</f>
        <v>1.6</v>
      </c>
      <c r="C46" s="13">
        <f>B46-B46^3/(40*$D$28^2)</f>
        <v>1.5998222222222223</v>
      </c>
      <c r="D46" s="14">
        <f>B46^3/(6*$D$28*$D$29)-B46^5/(336*$D$28^3*$D$29)</f>
        <v>0.0017776366843033516</v>
      </c>
      <c r="F46" s="4"/>
      <c r="G46" s="4"/>
      <c r="H46" s="4"/>
    </row>
    <row r="47" spans="1:8" s="1" customFormat="1" ht="15.75" customHeight="1">
      <c r="A47" s="12">
        <v>2</v>
      </c>
      <c r="B47" s="13">
        <f aca="true" t="shared" si="0" ref="B47:B55">B46+$D$29/10</f>
        <v>3.2</v>
      </c>
      <c r="C47" s="13">
        <f aca="true" t="shared" si="1" ref="C47:C55">B47-B47^3/(40*$D$28^2)</f>
        <v>3.198577777777778</v>
      </c>
      <c r="D47" s="14">
        <f aca="true" t="shared" si="2" ref="D47:D55">B47^3/(6*$D$28*$D$29)-B47^5/(336*$D$28^3*$D$29)</f>
        <v>0.014217707231040568</v>
      </c>
      <c r="F47" s="4"/>
      <c r="G47" s="4"/>
      <c r="H47" s="4"/>
    </row>
    <row r="48" spans="1:8" s="1" customFormat="1" ht="15.75" customHeight="1">
      <c r="A48" s="12">
        <v>3</v>
      </c>
      <c r="B48" s="13">
        <f t="shared" si="0"/>
        <v>4.800000000000001</v>
      </c>
      <c r="C48" s="13">
        <f t="shared" si="1"/>
        <v>4.7952</v>
      </c>
      <c r="D48" s="14">
        <f t="shared" si="2"/>
        <v>0.0479657142857143</v>
      </c>
      <c r="F48" s="4"/>
      <c r="G48" s="4"/>
      <c r="H48" s="4"/>
    </row>
    <row r="49" spans="1:8" s="1" customFormat="1" ht="15.75" customHeight="1">
      <c r="A49" s="12">
        <v>4</v>
      </c>
      <c r="B49" s="13">
        <f t="shared" si="0"/>
        <v>6.4</v>
      </c>
      <c r="C49" s="13">
        <f t="shared" si="1"/>
        <v>6.388622222222223</v>
      </c>
      <c r="D49" s="14">
        <f t="shared" si="2"/>
        <v>0.11363329805996476</v>
      </c>
      <c r="F49" s="4"/>
      <c r="G49" s="4"/>
      <c r="H49" s="4"/>
    </row>
    <row r="50" spans="1:8" s="1" customFormat="1" ht="15.75" customHeight="1">
      <c r="A50" s="12">
        <v>5</v>
      </c>
      <c r="B50" s="13">
        <f t="shared" si="0"/>
        <v>8</v>
      </c>
      <c r="C50" s="13">
        <f t="shared" si="1"/>
        <v>7.977777777777778</v>
      </c>
      <c r="D50" s="14">
        <f t="shared" si="2"/>
        <v>0.22178130511463845</v>
      </c>
      <c r="F50" s="4"/>
      <c r="G50" s="4"/>
      <c r="H50" s="4"/>
    </row>
    <row r="51" spans="1:8" s="1" customFormat="1" ht="15.75" customHeight="1">
      <c r="A51" s="12">
        <v>6</v>
      </c>
      <c r="B51" s="13">
        <f t="shared" si="0"/>
        <v>9.6</v>
      </c>
      <c r="C51" s="13">
        <f t="shared" si="1"/>
        <v>9.5616</v>
      </c>
      <c r="D51" s="14">
        <f t="shared" si="2"/>
        <v>0.38290285714285716</v>
      </c>
      <c r="F51" s="4"/>
      <c r="G51" s="4"/>
      <c r="H51" s="4"/>
    </row>
    <row r="52" spans="1:8" s="1" customFormat="1" ht="15.75" customHeight="1">
      <c r="A52" s="12">
        <v>7</v>
      </c>
      <c r="B52" s="13">
        <f t="shared" si="0"/>
        <v>11.2</v>
      </c>
      <c r="C52" s="13">
        <f t="shared" si="1"/>
        <v>11.139022222222222</v>
      </c>
      <c r="D52" s="14">
        <f t="shared" si="2"/>
        <v>0.6074064197530863</v>
      </c>
      <c r="F52" s="4"/>
      <c r="G52" s="4"/>
      <c r="H52" s="4"/>
    </row>
    <row r="53" spans="1:8" s="1" customFormat="1" ht="15.75" customHeight="1">
      <c r="A53" s="12">
        <v>8</v>
      </c>
      <c r="B53" s="13">
        <f t="shared" si="0"/>
        <v>12.799999999999999</v>
      </c>
      <c r="C53" s="13">
        <f t="shared" si="1"/>
        <v>12.708977777777777</v>
      </c>
      <c r="D53" s="14">
        <f t="shared" si="2"/>
        <v>0.9055988712522044</v>
      </c>
      <c r="F53" s="4"/>
      <c r="G53" s="4"/>
      <c r="H53" s="4"/>
    </row>
    <row r="54" spans="1:9" s="1" customFormat="1" ht="15.75" customHeight="1">
      <c r="A54" s="12">
        <v>9</v>
      </c>
      <c r="B54" s="13">
        <f t="shared" si="0"/>
        <v>14.399999999999999</v>
      </c>
      <c r="C54" s="13">
        <f t="shared" si="1"/>
        <v>14.270399999999999</v>
      </c>
      <c r="D54" s="14">
        <f t="shared" si="2"/>
        <v>1.287668571428571</v>
      </c>
      <c r="F54" s="4"/>
      <c r="G54" s="4"/>
      <c r="H54" s="4"/>
      <c r="I54" s="31"/>
    </row>
    <row r="55" spans="1:9" s="1" customFormat="1" ht="15.75" customHeight="1">
      <c r="A55" s="12" t="s">
        <v>7</v>
      </c>
      <c r="B55" s="13">
        <f t="shared" si="0"/>
        <v>15.999999999999998</v>
      </c>
      <c r="C55" s="13">
        <f t="shared" si="1"/>
        <v>15.822222222222221</v>
      </c>
      <c r="D55" s="14">
        <f t="shared" si="2"/>
        <v>1.7636684303350965</v>
      </c>
      <c r="F55" s="4"/>
      <c r="G55" s="4"/>
      <c r="H55" s="4"/>
      <c r="I55" s="31"/>
    </row>
    <row r="56" spans="7:10" ht="12.75">
      <c r="G56" s="31" t="s">
        <v>59</v>
      </c>
      <c r="H56" s="33" t="s">
        <v>60</v>
      </c>
      <c r="I56" s="33"/>
      <c r="J56" s="33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21"/>
      <c r="B63" s="20"/>
    </row>
    <row r="64" spans="1:2" ht="12.75">
      <c r="A64" s="21"/>
      <c r="B64" s="20"/>
    </row>
    <row r="65" spans="1:2" ht="12.75">
      <c r="A65" s="21"/>
      <c r="B65" s="20"/>
    </row>
    <row r="66" spans="1:2" ht="12.75">
      <c r="A66" s="21"/>
      <c r="B66" s="20"/>
    </row>
    <row r="67" spans="1:2" ht="12.75">
      <c r="A67" s="21"/>
      <c r="B67" s="20"/>
    </row>
    <row r="68" spans="1:2" ht="12.75">
      <c r="A68" s="21"/>
      <c r="B68" s="20"/>
    </row>
    <row r="69" spans="1:2" ht="12.75">
      <c r="A69" s="21"/>
      <c r="B69" s="20"/>
    </row>
    <row r="70" spans="1:2" ht="12.75">
      <c r="A70" s="21"/>
      <c r="B70" s="20"/>
    </row>
    <row r="71" spans="1:2" ht="12.75">
      <c r="A71" s="21"/>
      <c r="B71" s="20"/>
    </row>
    <row r="72" spans="1:2" ht="12.75">
      <c r="A72" s="21"/>
      <c r="B72" s="20"/>
    </row>
  </sheetData>
  <sheetProtection password="ECA9" sheet="1" objects="1" scenarios="1"/>
  <mergeCells count="1">
    <mergeCell ref="H56:J56"/>
  </mergeCells>
  <hyperlinks>
    <hyperlink ref="H56" r:id="rId1" display="http://www.mostgraveconcern.com/jgl/"/>
  </hyperlinks>
  <printOptions/>
  <pageMargins left="0.75" right="0.5" top="0.5" bottom="0.5" header="0.25" footer="0.2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Shields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 Galt Line</dc:title>
  <dc:subject/>
  <dc:creator>Dan O'Connor</dc:creator>
  <cp:keywords/>
  <dc:description/>
  <cp:lastModifiedBy>Dan O'Connor</cp:lastModifiedBy>
  <cp:lastPrinted>2002-01-11T21:32:40Z</cp:lastPrinted>
  <dcterms:created xsi:type="dcterms:W3CDTF">2002-01-11T17:06:46Z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